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DUMAS\Desktop\Mémopharma\"/>
    </mc:Choice>
  </mc:AlternateContent>
  <bookViews>
    <workbookView xWindow="0" yWindow="0" windowWidth="28800" windowHeight="112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9" i="1" s="1"/>
  <c r="G18" i="1"/>
  <c r="G17" i="1"/>
  <c r="G15" i="1"/>
  <c r="G14" i="1"/>
  <c r="G13" i="1"/>
  <c r="G12" i="1"/>
  <c r="G11" i="1"/>
  <c r="G10" i="1"/>
  <c r="G9" i="1"/>
  <c r="G7" i="1"/>
  <c r="E19" i="1"/>
  <c r="D8" i="1"/>
  <c r="D19" i="1" s="1"/>
  <c r="G8" i="1" l="1"/>
  <c r="G19" i="1" s="1"/>
  <c r="G16" i="1"/>
  <c r="H18" i="1" l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C19" i="1"/>
  <c r="B19" i="1"/>
  <c r="H19" i="1" s="1"/>
  <c r="I19" i="1" s="1"/>
</calcChain>
</file>

<file path=xl/sharedStrings.xml><?xml version="1.0" encoding="utf-8"?>
<sst xmlns="http://schemas.openxmlformats.org/spreadsheetml/2006/main" count="15" uniqueCount="15">
  <si>
    <t xml:space="preserve">La facturation du port sur ventes , est en fonction du poids d'après une grille tarifaire. </t>
  </si>
  <si>
    <t>Période</t>
  </si>
  <si>
    <t>Transports Ventes</t>
  </si>
  <si>
    <t>TPT Chrono</t>
  </si>
  <si>
    <t>TPT UPS</t>
  </si>
  <si>
    <t>TPT France express</t>
  </si>
  <si>
    <t xml:space="preserve">Transport sur ventes / transport sur achats </t>
  </si>
  <si>
    <t>TOTAL</t>
  </si>
  <si>
    <t>Divers(sdv-dhl)</t>
  </si>
  <si>
    <t xml:space="preserve">Compte </t>
  </si>
  <si>
    <t>Marge</t>
  </si>
  <si>
    <t>%</t>
  </si>
  <si>
    <t>NB ; la valeur du transport sur ventes sur facture ventes est extraite à partir de la facturation suite à une requete demandée à l'informatique, Luc Mercury.</t>
  </si>
  <si>
    <t>Le port sur vente est intégré dans le Chiffre d'affaires comptable (707xxx) tandis que la charge est comptabilisée en 624200 (Autre services extérieurs).</t>
  </si>
  <si>
    <t xml:space="preserve">La marge actuelle doit être retraité de la partie Charge pour un ajustement.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</si>
</sst>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7" fontId="0" fillId="0" borderId="0" xfId="0" applyNumberFormat="1"/>
    <xf numFmtId="9" fontId="0" fillId="0" borderId="0" xfId="2" applyFont="1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1" applyNumberFormat="1" applyFont="1"/>
    <xf numFmtId="9" fontId="2" fillId="0" borderId="0" xfId="2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3" zoomScale="130" zoomScaleNormal="130" workbookViewId="0">
      <selection activeCell="G19" sqref="G19"/>
    </sheetView>
  </sheetViews>
  <sheetFormatPr baseColWidth="10" defaultRowHeight="15" x14ac:dyDescent="0.25"/>
  <cols>
    <col min="2" max="2" width="19.42578125" customWidth="1"/>
    <col min="3" max="6" width="17.85546875" customWidth="1"/>
    <col min="7" max="7" width="22.85546875" customWidth="1"/>
    <col min="8" max="8" width="9.5703125" bestFit="1" customWidth="1"/>
  </cols>
  <sheetData>
    <row r="1" spans="1:9" x14ac:dyDescent="0.25">
      <c r="A1" s="6" t="s">
        <v>6</v>
      </c>
    </row>
    <row r="4" spans="1:9" x14ac:dyDescent="0.25">
      <c r="A4" t="s">
        <v>0</v>
      </c>
    </row>
    <row r="5" spans="1:9" x14ac:dyDescent="0.25">
      <c r="G5" s="5" t="s">
        <v>9</v>
      </c>
    </row>
    <row r="6" spans="1:9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8</v>
      </c>
      <c r="G6" s="5">
        <v>6242000</v>
      </c>
      <c r="H6" s="5" t="s">
        <v>10</v>
      </c>
      <c r="I6" s="5" t="s">
        <v>11</v>
      </c>
    </row>
    <row r="7" spans="1:9" x14ac:dyDescent="0.25">
      <c r="A7" s="1">
        <v>42005</v>
      </c>
      <c r="B7" s="7">
        <v>31703</v>
      </c>
      <c r="C7" s="3">
        <v>21416</v>
      </c>
      <c r="D7" s="3">
        <v>6101</v>
      </c>
      <c r="E7" s="3">
        <v>743</v>
      </c>
      <c r="F7" s="3"/>
      <c r="G7" s="7">
        <f>SUM(C7:F7)</f>
        <v>28260</v>
      </c>
      <c r="H7" s="3">
        <f>B7-(C7+D7+E7)</f>
        <v>3443</v>
      </c>
      <c r="I7" s="2">
        <f>+H7/G7</f>
        <v>0.12183297947629158</v>
      </c>
    </row>
    <row r="8" spans="1:9" x14ac:dyDescent="0.25">
      <c r="A8" s="1">
        <v>42036</v>
      </c>
      <c r="B8" s="7">
        <v>32672</v>
      </c>
      <c r="C8" s="3">
        <v>28899</v>
      </c>
      <c r="D8" s="3">
        <f>2681-1216</f>
        <v>1465</v>
      </c>
      <c r="E8" s="3">
        <v>374</v>
      </c>
      <c r="F8" s="3"/>
      <c r="G8" s="7">
        <f t="shared" ref="G8:G18" si="0">SUM(C8:F8)</f>
        <v>30738</v>
      </c>
      <c r="H8" s="3">
        <f t="shared" ref="H8:H18" si="1">B8-(C8+D8+E8)</f>
        <v>1934</v>
      </c>
      <c r="I8" s="2">
        <f t="shared" ref="I8:I19" si="2">+H8/G8</f>
        <v>6.2918862645585272E-2</v>
      </c>
    </row>
    <row r="9" spans="1:9" x14ac:dyDescent="0.25">
      <c r="A9" s="1">
        <v>42064</v>
      </c>
      <c r="B9" s="7">
        <v>37502</v>
      </c>
      <c r="C9" s="3">
        <v>29074</v>
      </c>
      <c r="D9" s="3">
        <v>3507</v>
      </c>
      <c r="E9" s="3">
        <v>932</v>
      </c>
      <c r="F9" s="3"/>
      <c r="G9" s="7">
        <f t="shared" si="0"/>
        <v>33513</v>
      </c>
      <c r="H9" s="3">
        <f t="shared" si="1"/>
        <v>3989</v>
      </c>
      <c r="I9" s="2">
        <f t="shared" si="2"/>
        <v>0.11902843672604661</v>
      </c>
    </row>
    <row r="10" spans="1:9" x14ac:dyDescent="0.25">
      <c r="A10" s="1">
        <v>42095</v>
      </c>
      <c r="B10" s="7">
        <v>43423</v>
      </c>
      <c r="C10" s="3">
        <v>32644</v>
      </c>
      <c r="D10" s="3">
        <v>3007</v>
      </c>
      <c r="E10" s="3">
        <v>748</v>
      </c>
      <c r="F10" s="3"/>
      <c r="G10" s="7">
        <f t="shared" si="0"/>
        <v>36399</v>
      </c>
      <c r="H10" s="3">
        <f t="shared" si="1"/>
        <v>7024</v>
      </c>
      <c r="I10" s="2">
        <f t="shared" si="2"/>
        <v>0.19297233440479133</v>
      </c>
    </row>
    <row r="11" spans="1:9" x14ac:dyDescent="0.25">
      <c r="A11" s="1">
        <v>42125</v>
      </c>
      <c r="B11" s="7">
        <v>37766</v>
      </c>
      <c r="C11" s="3">
        <v>29508</v>
      </c>
      <c r="D11" s="3">
        <v>4537</v>
      </c>
      <c r="E11" s="3">
        <v>1699</v>
      </c>
      <c r="F11" s="3"/>
      <c r="G11" s="7">
        <f t="shared" si="0"/>
        <v>35744</v>
      </c>
      <c r="H11" s="3">
        <f t="shared" si="1"/>
        <v>2022</v>
      </c>
      <c r="I11" s="2">
        <f t="shared" si="2"/>
        <v>5.6568934646374219E-2</v>
      </c>
    </row>
    <row r="12" spans="1:9" x14ac:dyDescent="0.25">
      <c r="A12" s="1">
        <v>42156</v>
      </c>
      <c r="B12" s="7">
        <v>38540</v>
      </c>
      <c r="C12" s="3">
        <v>30428</v>
      </c>
      <c r="D12" s="3">
        <v>2863</v>
      </c>
      <c r="E12" s="3">
        <v>1461</v>
      </c>
      <c r="F12" s="3"/>
      <c r="G12" s="7">
        <f t="shared" si="0"/>
        <v>34752</v>
      </c>
      <c r="H12" s="3">
        <f t="shared" si="1"/>
        <v>3788</v>
      </c>
      <c r="I12" s="2">
        <f t="shared" si="2"/>
        <v>0.10900092081031308</v>
      </c>
    </row>
    <row r="13" spans="1:9" x14ac:dyDescent="0.25">
      <c r="A13" s="1">
        <v>42186</v>
      </c>
      <c r="B13" s="7">
        <v>38509</v>
      </c>
      <c r="C13" s="3">
        <v>31060</v>
      </c>
      <c r="D13" s="3">
        <v>3680</v>
      </c>
      <c r="E13" s="3">
        <v>1332</v>
      </c>
      <c r="F13" s="3"/>
      <c r="G13" s="7">
        <f t="shared" si="0"/>
        <v>36072</v>
      </c>
      <c r="H13" s="3">
        <f t="shared" si="1"/>
        <v>2437</v>
      </c>
      <c r="I13" s="2">
        <f t="shared" si="2"/>
        <v>6.7559325792858727E-2</v>
      </c>
    </row>
    <row r="14" spans="1:9" x14ac:dyDescent="0.25">
      <c r="A14" s="1">
        <v>42217</v>
      </c>
      <c r="B14" s="7">
        <v>29313</v>
      </c>
      <c r="C14" s="3">
        <v>23874</v>
      </c>
      <c r="D14" s="3">
        <v>3091</v>
      </c>
      <c r="E14" s="3">
        <v>791</v>
      </c>
      <c r="F14" s="3"/>
      <c r="G14" s="7">
        <f t="shared" si="0"/>
        <v>27756</v>
      </c>
      <c r="H14" s="3">
        <f t="shared" si="1"/>
        <v>1557</v>
      </c>
      <c r="I14" s="2">
        <f t="shared" si="2"/>
        <v>5.6095979247730222E-2</v>
      </c>
    </row>
    <row r="15" spans="1:9" x14ac:dyDescent="0.25">
      <c r="A15" s="1">
        <v>42248</v>
      </c>
      <c r="B15" s="7">
        <v>32496</v>
      </c>
      <c r="C15" s="3">
        <v>23735</v>
      </c>
      <c r="D15" s="3">
        <v>2766</v>
      </c>
      <c r="E15" s="3"/>
      <c r="F15" s="3"/>
      <c r="G15" s="7">
        <f t="shared" si="0"/>
        <v>26501</v>
      </c>
      <c r="H15" s="3">
        <f t="shared" si="1"/>
        <v>5995</v>
      </c>
      <c r="I15" s="2">
        <f t="shared" si="2"/>
        <v>0.22621787857061998</v>
      </c>
    </row>
    <row r="16" spans="1:9" x14ac:dyDescent="0.25">
      <c r="A16" s="1">
        <v>42278</v>
      </c>
      <c r="B16" s="7">
        <v>38432</v>
      </c>
      <c r="C16" s="3">
        <v>27604</v>
      </c>
      <c r="D16" s="3">
        <v>4654</v>
      </c>
      <c r="E16" s="3">
        <v>706</v>
      </c>
      <c r="F16" s="3">
        <f>2399+210+166</f>
        <v>2775</v>
      </c>
      <c r="G16" s="7">
        <f t="shared" si="0"/>
        <v>35739</v>
      </c>
      <c r="H16" s="3">
        <f t="shared" si="1"/>
        <v>5468</v>
      </c>
      <c r="I16" s="2">
        <f t="shared" si="2"/>
        <v>0.15299812529729429</v>
      </c>
    </row>
    <row r="17" spans="1:9" x14ac:dyDescent="0.25">
      <c r="A17" s="1">
        <v>42309</v>
      </c>
      <c r="B17" s="7">
        <v>29744</v>
      </c>
      <c r="C17" s="3">
        <v>25665</v>
      </c>
      <c r="D17" s="3">
        <v>2879</v>
      </c>
      <c r="E17" s="3">
        <v>781</v>
      </c>
      <c r="F17" s="3"/>
      <c r="G17" s="7">
        <f t="shared" si="0"/>
        <v>29325</v>
      </c>
      <c r="H17" s="3">
        <f t="shared" si="1"/>
        <v>419</v>
      </c>
      <c r="I17" s="2">
        <f t="shared" si="2"/>
        <v>1.4288150042625746E-2</v>
      </c>
    </row>
    <row r="18" spans="1:9" x14ac:dyDescent="0.25">
      <c r="A18" s="1">
        <v>42339</v>
      </c>
      <c r="B18" s="7">
        <v>31359</v>
      </c>
      <c r="C18" s="3">
        <v>23106</v>
      </c>
      <c r="D18" s="3">
        <v>4332</v>
      </c>
      <c r="E18" s="3">
        <v>705</v>
      </c>
      <c r="F18" s="3"/>
      <c r="G18" s="7">
        <f t="shared" si="0"/>
        <v>28143</v>
      </c>
      <c r="H18" s="3">
        <f t="shared" si="1"/>
        <v>3216</v>
      </c>
      <c r="I18" s="2">
        <f t="shared" si="2"/>
        <v>0.11427353160643855</v>
      </c>
    </row>
    <row r="19" spans="1:9" x14ac:dyDescent="0.25">
      <c r="A19" s="4" t="s">
        <v>7</v>
      </c>
      <c r="B19" s="7">
        <f>SUM(B7:B18)</f>
        <v>421459</v>
      </c>
      <c r="C19" s="7">
        <f>SUM(C7:C18)</f>
        <v>327013</v>
      </c>
      <c r="D19" s="7">
        <f t="shared" ref="D19:G19" si="3">SUM(D7:D18)</f>
        <v>42882</v>
      </c>
      <c r="E19" s="7">
        <f t="shared" si="3"/>
        <v>10272</v>
      </c>
      <c r="F19" s="7">
        <f t="shared" si="3"/>
        <v>2775</v>
      </c>
      <c r="G19" s="7">
        <f t="shared" si="3"/>
        <v>382942</v>
      </c>
      <c r="H19" s="7">
        <f t="shared" ref="H19" si="4">B19-(C19+D19+E19)</f>
        <v>41292</v>
      </c>
      <c r="I19" s="8">
        <f t="shared" si="2"/>
        <v>0.10782833953966919</v>
      </c>
    </row>
    <row r="22" spans="1:9" x14ac:dyDescent="0.25">
      <c r="A22" t="s">
        <v>13</v>
      </c>
    </row>
    <row r="23" spans="1:9" x14ac:dyDescent="0.25">
      <c r="A23" t="s">
        <v>14</v>
      </c>
    </row>
    <row r="25" spans="1:9" x14ac:dyDescent="0.25">
      <c r="A25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DUMAS</dc:creator>
  <cp:lastModifiedBy>Christophe DUMAS</cp:lastModifiedBy>
  <cp:lastPrinted>2016-05-25T13:43:26Z</cp:lastPrinted>
  <dcterms:created xsi:type="dcterms:W3CDTF">2016-05-25T09:20:01Z</dcterms:created>
  <dcterms:modified xsi:type="dcterms:W3CDTF">2016-05-25T16:57:33Z</dcterms:modified>
</cp:coreProperties>
</file>